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4" i="3" l="1"/>
  <c r="E33" i="3"/>
  <c r="F33" i="3"/>
  <c r="F32" i="3"/>
  <c r="E32" i="3"/>
  <c r="K31" i="3"/>
  <c r="J31" i="3"/>
  <c r="I31" i="3"/>
  <c r="H31" i="3"/>
  <c r="G31" i="3"/>
  <c r="F31" i="3"/>
  <c r="E31" i="3"/>
  <c r="K30" i="3"/>
  <c r="J30" i="3"/>
  <c r="I30" i="3"/>
  <c r="H30" i="3"/>
  <c r="G30" i="3"/>
  <c r="F30" i="3"/>
  <c r="E30" i="3"/>
  <c r="E29" i="3"/>
  <c r="K29" i="3"/>
  <c r="J29" i="3"/>
  <c r="I29" i="3"/>
  <c r="H29" i="3"/>
  <c r="G29" i="3"/>
  <c r="F29" i="3"/>
  <c r="E28" i="3"/>
  <c r="K28" i="3"/>
  <c r="J28" i="3"/>
  <c r="I28" i="3"/>
  <c r="H28" i="3"/>
  <c r="G28" i="3"/>
  <c r="F28" i="3"/>
  <c r="K27" i="3" l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8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8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9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9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0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0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1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1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2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2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3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3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3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4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4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5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5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5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6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6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6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8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8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8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19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19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19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0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0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0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1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1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1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2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2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3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3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3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4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4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4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5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5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5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6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6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6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2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2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2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<sst xmlns="http://schemas.openxmlformats.org/spreadsheetml/2006/main" count="84" uniqueCount="80">
  <si>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</si>
  <si>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</si>
  <si>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</si>
  <si>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</si>
  <si>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</si>
  <si>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</si>
  <si>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</si>
  <si>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</si>
  <si>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</si>
  <si>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</si>
  <si>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</si>
  <si>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</si>
  <si>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</si>
  <si>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</si>
  <si>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</si>
  <si>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</si>
  <si>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</si>
  <si>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</si>
  <si>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</si>
  <si>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</si>
  <si>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</si>
  <si>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</si>
  <si>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</si>
  <si>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</si>
  <si>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</si>
  <si>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</si>
  <si>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</si>
  <si>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</si>
  <si>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</si>
  <si>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</si>
  <si>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</si>
  <si>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</si>
  <si>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</si>
  <si>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</si>
  <si>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</si>
  <si>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</si>
  <si>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</si>
  <si>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</si>
  <si>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</si>
  <si>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</si>
  <si>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</si>
  <si>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</si>
  <si>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</si>
  <si>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</si>
  <si>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</si>
  <si>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</si>
  <si>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</si>
  <si>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</si>
  <si>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</si>
  <si>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</si>
  <si>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</si>
  <si>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</si>
  <si>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</si>
  <si>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</si>
  <si>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</si>
  <si>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</si>
  <si>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</si>
  <si>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</si>
  <si>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</si>
  <si>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</si>
  <si>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</si>
  <si>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</si>
  <si>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</si>
  <si>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</si>
  <si>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</si>
  <si>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</si>
  <si>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</si>
  <si>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</si>
  <si>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</si>
  <si>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</si>
  <si>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</si>
  <si>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</si>
  <si>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</si>
  <si>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totales o sumas</t>
  </si>
  <si>
    <t>valores maximos</t>
  </si>
  <si>
    <t>valores minimos</t>
  </si>
  <si>
    <t>valor promedio</t>
  </si>
  <si>
    <t>contar datos</t>
  </si>
  <si>
    <t>cantidad de productos</t>
  </si>
  <si>
    <t>TIPO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</si>
</sst>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5" fontId="0" fillId="0" borderId="0" xfId="0" applyNumberFormat="1"/>
    <xf numFmtId="165" fontId="0" fillId="0" borderId="39" xfId="1" applyNumberFormat="1" applyFont="1" applyFill="1" applyBorder="1" applyAlignment="1">
      <alignment horizontal="center"/>
    </xf>
    <xf numFmtId="165" fontId="2" fillId="0" borderId="4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abSelected="1" topLeftCell="C1" zoomScale="73" zoomScaleNormal="73" workbookViewId="0">
      <selection activeCell="L9" sqref="L9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customWidth="1"/>
    <col min="9" max="9" width="14" bestFit="1" customWidth="1"/>
    <col min="10" max="10" width="17.140625" customWidth="1"/>
    <col min="11" max="11" width="18.42578125" bestFit="1" customWidth="1"/>
    <col min="12" max="12" width="16.85546875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 t="s">
        <v>79</v>
      </c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H7*35%</f>
        <v>364287</v>
      </c>
      <c r="K7" s="27">
        <f>H7+I7-J7</f>
        <v>843064.2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8" si="1">F8*5%</f>
        <v>22544</v>
      </c>
      <c r="H8" s="26">
        <f t="shared" ref="H8:H28" si="2">F8-G8</f>
        <v>428336</v>
      </c>
      <c r="I8" s="26">
        <f t="shared" ref="I8:I28" si="3">H8*16%</f>
        <v>68533.759999999995</v>
      </c>
      <c r="J8" s="26">
        <f t="shared" ref="J8:J28" si="4">H8*35%</f>
        <v>149917.59999999998</v>
      </c>
      <c r="K8" s="27">
        <f t="shared" ref="K8:K28" si="5">H8+I8-J8</f>
        <v>346952.16000000003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5785.5</v>
      </c>
      <c r="K9" s="27">
        <f t="shared" si="5"/>
        <v>13389.3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60548.249999999993</v>
      </c>
      <c r="K10" s="27">
        <f t="shared" si="5"/>
        <v>140125.95000000001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44555</v>
      </c>
      <c r="K11" s="27">
        <f t="shared" si="5"/>
        <v>103113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56771.049999999996</v>
      </c>
      <c r="K12" s="27">
        <f t="shared" si="5"/>
        <v>131384.43000000002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6118</v>
      </c>
      <c r="K13" s="27">
        <f t="shared" si="5"/>
        <v>14158.8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21945</v>
      </c>
      <c r="K14" s="27">
        <f t="shared" si="5"/>
        <v>50787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35910</v>
      </c>
      <c r="K15" s="27">
        <f t="shared" si="5"/>
        <v>83106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7348.2499999999991</v>
      </c>
      <c r="K16" s="27">
        <f t="shared" si="5"/>
        <v>17005.95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6650</v>
      </c>
      <c r="K17" s="27">
        <f t="shared" si="5"/>
        <v>15390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41695.5</v>
      </c>
      <c r="K18" s="27">
        <f t="shared" si="5"/>
        <v>96495.299999999988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5320</v>
      </c>
      <c r="K19" s="27">
        <f t="shared" si="5"/>
        <v>12312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69678.7</v>
      </c>
      <c r="K20" s="27">
        <f t="shared" si="5"/>
        <v>161256.41999999998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30636.55</v>
      </c>
      <c r="K21" s="27">
        <f t="shared" si="5"/>
        <v>70901.73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414694</v>
      </c>
      <c r="K22" s="27">
        <f t="shared" si="5"/>
        <v>959720.39999999991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6650</v>
      </c>
      <c r="K23" s="27">
        <f t="shared" si="5"/>
        <v>15390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34952.399999999994</v>
      </c>
      <c r="K24" s="27">
        <f t="shared" si="5"/>
        <v>80889.840000000011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34234.199999999997</v>
      </c>
      <c r="K25" s="27">
        <f t="shared" si="5"/>
        <v>79227.72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13233.5</v>
      </c>
      <c r="K26" s="27">
        <f t="shared" si="5"/>
        <v>30626.1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46456.899999999994</v>
      </c>
      <c r="K27" s="27">
        <f t="shared" si="5"/>
        <v>107514.54000000001</v>
      </c>
    </row>
    <row r="28" spans="1:11" x14ac:dyDescent="0.25">
      <c r="B28" s="49" t="s">
        <v>73</v>
      </c>
      <c r="E28" s="59">
        <f>SUM(E7:E27)</f>
        <v>219156</v>
      </c>
      <c r="F28" s="59">
        <f>SUM(F7:F27)</f>
        <v>4383120</v>
      </c>
      <c r="G28" s="60">
        <f>SUM(G7:G27)</f>
        <v>219156</v>
      </c>
      <c r="H28" s="60">
        <f>SUM(H7:H27)</f>
        <v>4163964</v>
      </c>
      <c r="I28" s="60">
        <f>SUM(I7:I27)</f>
        <v>666234.24</v>
      </c>
      <c r="J28" s="60">
        <f>SUM(J7:J27)</f>
        <v>1457387.3999999997</v>
      </c>
      <c r="K28" s="61">
        <f>SUM(K7:K27)</f>
        <v>3372810.84</v>
      </c>
    </row>
    <row r="29" spans="1:11" x14ac:dyDescent="0.25">
      <c r="B29" s="62" t="s">
        <v>74</v>
      </c>
      <c r="E29" s="59">
        <f>MAX(E7:E27)</f>
        <v>62360</v>
      </c>
      <c r="F29" s="59">
        <f>MAX(F7:F27)</f>
        <v>1247200</v>
      </c>
      <c r="G29" s="59">
        <f>MAX(G7:G27)</f>
        <v>62360</v>
      </c>
      <c r="H29" s="59">
        <f>MAX(F7:H27)</f>
        <v>1247200</v>
      </c>
      <c r="I29" s="59">
        <f>MAX(I7:I27)</f>
        <v>189574.39999999999</v>
      </c>
      <c r="J29" s="59">
        <f>MAX(J7:J27)</f>
        <v>414694</v>
      </c>
      <c r="K29" s="59">
        <f>MAX(K7:K27)</f>
        <v>959720.39999999991</v>
      </c>
    </row>
    <row r="30" spans="1:11" x14ac:dyDescent="0.25">
      <c r="B30" s="62" t="s">
        <v>75</v>
      </c>
      <c r="E30" s="59">
        <f>MIN(E7:E27)</f>
        <v>800</v>
      </c>
      <c r="F30" s="59">
        <f>MIN(F7:F27)</f>
        <v>16000</v>
      </c>
      <c r="G30" s="59">
        <f>MIN(G7:G27)</f>
        <v>800</v>
      </c>
      <c r="H30" s="59">
        <f>MIN(H7:H27)</f>
        <v>15200</v>
      </c>
      <c r="I30" s="59">
        <f>MIN(I7:I27)</f>
        <v>2432</v>
      </c>
      <c r="J30" s="59">
        <f>MIN(J7:J27)</f>
        <v>5320</v>
      </c>
      <c r="K30" s="59">
        <f>MIN(K7:K27)</f>
        <v>12312</v>
      </c>
    </row>
    <row r="31" spans="1:11" x14ac:dyDescent="0.25">
      <c r="B31" s="62" t="s">
        <v>76</v>
      </c>
      <c r="E31" s="59">
        <f>AVERAGE(E7:E27)</f>
        <v>10436</v>
      </c>
      <c r="F31" s="59">
        <f>AVERAGE(F7:F27)</f>
        <v>208720</v>
      </c>
      <c r="G31" s="59">
        <f>AVERAGE(G7:G27)</f>
        <v>10436</v>
      </c>
      <c r="H31" s="59">
        <f>AVERAGE(H7:H27)</f>
        <v>198284</v>
      </c>
      <c r="I31" s="59">
        <f>AVERAGE(I7:I27)</f>
        <v>31725.439999999999</v>
      </c>
      <c r="J31" s="59">
        <f>AVERAGE(J7:J27)</f>
        <v>69399.39999999998</v>
      </c>
      <c r="K31" s="59">
        <f>AVERAGE(K7:K27)</f>
        <v>160610.03999999998</v>
      </c>
    </row>
    <row r="32" spans="1:11" x14ac:dyDescent="0.25">
      <c r="B32" s="62" t="s">
        <v>77</v>
      </c>
      <c r="E32">
        <f>COUNT(E7:E27)</f>
        <v>21</v>
      </c>
      <c r="F32">
        <f>COUNT(F7:F27)</f>
        <v>21</v>
      </c>
    </row>
    <row r="33" spans="2:6" x14ac:dyDescent="0.25">
      <c r="B33" s="62"/>
      <c r="E33" s="59">
        <f>E28/E32</f>
        <v>10436</v>
      </c>
      <c r="F33" s="59">
        <f>F28/F32</f>
        <v>208720</v>
      </c>
    </row>
    <row r="34" spans="2:6" x14ac:dyDescent="0.25">
      <c r="B34" s="62" t="s">
        <v>78</v>
      </c>
      <c r="E34">
        <f>COUNTA(C7:C27)</f>
        <v>21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505-14</cp:lastModifiedBy>
  <dcterms:created xsi:type="dcterms:W3CDTF">2012-10-24T23:46:11Z</dcterms:created>
  <dcterms:modified xsi:type="dcterms:W3CDTF">2013-10-26T13:06:23Z</dcterms:modified>
</cp:coreProperties>
</file>